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<sst xmlns="http://schemas.openxmlformats.org/spreadsheetml/2006/main" count="65" uniqueCount="64">
  <si>
    <t xml:space="preserve">ISTRUZIONI DI GESTIONE</t>
  </si>
  <si>
    <t xml:space="preserve">N° ANNI</t>
  </si>
  <si>
    <t xml:space="preserve">ISIN</t>
  </si>
  <si>
    <t xml:space="preserve">TITOLO</t>
  </si>
  <si>
    <t xml:space="preserve">PREZZO</t>
  </si>
  <si>
    <t xml:space="preserve">interesse</t>
  </si>
  <si>
    <t xml:space="preserve">int. Anno</t>
  </si>
  <si>
    <t xml:space="preserve">int.lordo</t>
  </si>
  <si>
    <t xml:space="preserve">recup.anno</t>
  </si>
  <si>
    <t xml:space="preserve">int lordo</t>
  </si>
  <si>
    <t xml:space="preserve">int. Netto</t>
  </si>
  <si>
    <t xml:space="preserve">A SCADENZA</t>
  </si>
  <si>
    <t xml:space="preserve">di giornata</t>
  </si>
  <si>
    <t xml:space="preserve">dichiarato</t>
  </si>
  <si>
    <t xml:space="preserve">cap. gain</t>
  </si>
  <si>
    <t xml:space="preserve">cap.gain</t>
  </si>
  <si>
    <t xml:space="preserve">anno</t>
  </si>
  <si>
    <t xml:space="preserve">cap gain</t>
  </si>
  <si>
    <t xml:space="preserve">reale</t>
  </si>
  <si>
    <t xml:space="preserve">IL PRESENTE FOGLIO DI CALCOLO HA VALIDITA’ SOLO PER</t>
  </si>
  <si>
    <t xml:space="preserve">Dal 2024</t>
  </si>
  <si>
    <t xml:space="preserve">TITOLI OBBLIGAZIONARI A TASSO FISSO</t>
  </si>
  <si>
    <t xml:space="preserve">IT0005441883 </t>
  </si>
  <si>
    <t xml:space="preserve">ITALIA BTP 2,15% Marzo 72  in euro</t>
  </si>
  <si>
    <t xml:space="preserve">IT0003934657 </t>
  </si>
  <si>
    <t xml:space="preserve">ITALIA BTP 4% Febbraio 37 in euro</t>
  </si>
  <si>
    <t xml:space="preserve">I TITOLI dal rigo 9 al rigo 20 sono esistenti ma aggiornati al 29/02/2024</t>
  </si>
  <si>
    <t xml:space="preserve">IT0001444378 </t>
  </si>
  <si>
    <t xml:space="preserve">ITALIA BTP 6% Btp Maggio 31 in euro</t>
  </si>
  <si>
    <t xml:space="preserve"> costituiscono l’esempio di come si deve operare </t>
  </si>
  <si>
    <t xml:space="preserve">IT0005534141 </t>
  </si>
  <si>
    <t xml:space="preserve">ITALIA BTP 4,5% Ottobre 53 in euro</t>
  </si>
  <si>
    <t xml:space="preserve">nei righi in bianco  dal 21° al 32° </t>
  </si>
  <si>
    <t xml:space="preserve">US912810QZ49 </t>
  </si>
  <si>
    <t xml:space="preserve">USA T BOND 3,125% Febbraio 43 in dollari</t>
  </si>
  <si>
    <t xml:space="preserve">dove dovranno essere inseriti i dati dei titoli d’interesse personale</t>
  </si>
  <si>
    <t xml:space="preserve">XS2181689659 </t>
  </si>
  <si>
    <t xml:space="preserve">UNGHERIA green bond 1,75% Gennaio 35 in euro</t>
  </si>
  <si>
    <t xml:space="preserve">ATTENZIONE</t>
  </si>
  <si>
    <t xml:space="preserve">XS2234571425 </t>
  </si>
  <si>
    <t xml:space="preserve">BULGARIA 0,375% Settembre 30 in euro</t>
  </si>
  <si>
    <t xml:space="preserve">non vanno cancellate o modificate le colonne in rosso</t>
  </si>
  <si>
    <t xml:space="preserve">GR0138011771 </t>
  </si>
  <si>
    <t xml:space="preserve">GRECIA 4,30%  Febbraio 39 in euro</t>
  </si>
  <si>
    <t xml:space="preserve">US900123AT75 </t>
  </si>
  <si>
    <t xml:space="preserve">TURCHIA 8% Febbraio 34 in dollari</t>
  </si>
  <si>
    <t xml:space="preserve">le colonne in giallo vanno impostate solo la prima volta</t>
  </si>
  <si>
    <t xml:space="preserve">XS2330514899 </t>
  </si>
  <si>
    <t xml:space="preserve">ROMANIA 2,75% Aprile 41 in euro</t>
  </si>
  <si>
    <t xml:space="preserve">che si manifesta un interesse per un titolo</t>
  </si>
  <si>
    <t xml:space="preserve">US715638BM30</t>
  </si>
  <si>
    <t xml:space="preserve">PERU’ 5,625% Novembre 50 in dollari</t>
  </si>
  <si>
    <t xml:space="preserve">ZAG000107012 </t>
  </si>
  <si>
    <t xml:space="preserve">SOUTH AFRICA 8,5% Gennaio 37 in zar (rand)</t>
  </si>
  <si>
    <t xml:space="preserve">La colonna “ANNI A SCADENZA” va ovviamente aggiornata</t>
  </si>
  <si>
    <t xml:space="preserve">una volta all’anno</t>
  </si>
  <si>
    <t xml:space="preserve">Così come la colonna “Prezzo di giornata” va aggiornata alla</t>
  </si>
  <si>
    <t xml:space="preserve">data di consultazione</t>
  </si>
  <si>
    <t xml:space="preserve">Il prezzo di giornata è rilevabile sul sito di</t>
  </si>
  <si>
    <t xml:space="preserve">BORSA ITALIANA</t>
  </si>
  <si>
    <t xml:space="preserve">inserendo nella casella di ricerca il codice ISIN del titolo scelto</t>
  </si>
  <si>
    <t xml:space="preserve">La colonna “interesse netto reale”  risulta già depurata della tassa</t>
  </si>
  <si>
    <t xml:space="preserve">pari al 12,50% prevista sugli interessi maturati dalle obbligazioni</t>
  </si>
  <si>
    <t xml:space="preserve">Per i titoli in valuta estera tenere conto del rischio cambio    valuta / euro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</si>
</sst>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i val="true"/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55308D"/>
        <bgColor rgb="FF333333"/>
      </patternFill>
    </fill>
    <fill>
      <patternFill patternType="solid">
        <fgColor rgb="FFFF4000"/>
        <bgColor rgb="FFFF0000"/>
      </patternFill>
    </fill>
    <fill>
      <patternFill patternType="solid">
        <fgColor rgb="FFFF0000"/>
        <bgColor rgb="FFFF4000"/>
      </patternFill>
    </fill>
    <fill>
      <patternFill patternType="solid">
        <fgColor rgb="FFBBE33D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DEE6E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55308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5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5" activeCellId="0" sqref="O5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4.22"/>
    <col collapsed="false" customWidth="true" hidden="false" outlineLevel="0" max="2" min="2" style="1" width="13.24"/>
    <col collapsed="false" customWidth="true" hidden="false" outlineLevel="0" max="3" min="3" style="1" width="15.8"/>
    <col collapsed="false" customWidth="true" hidden="false" outlineLevel="0" max="4" min="4" style="1" width="41.84"/>
    <col collapsed="false" customWidth="false" hidden="false" outlineLevel="0" max="6" min="5" style="1" width="11.52"/>
    <col collapsed="false" customWidth="true" hidden="false" outlineLevel="0" max="7" min="7" style="1" width="2.7"/>
    <col collapsed="false" customWidth="true" hidden="false" outlineLevel="0" max="9" min="8" style="1" width="2.48"/>
    <col collapsed="false" customWidth="true" hidden="false" outlineLevel="0" max="10" min="10" style="1" width="1.92"/>
    <col collapsed="false" customWidth="true" hidden="false" outlineLevel="0" max="11" min="11" style="1" width="2.05"/>
    <col collapsed="false" customWidth="true" hidden="false" outlineLevel="0" max="12" min="12" style="1" width="1.51"/>
    <col collapsed="false" customWidth="true" hidden="false" outlineLevel="0" max="13" min="13" style="1" width="10.65"/>
    <col collapsed="false" customWidth="true" hidden="false" outlineLevel="0" max="14" min="14" style="0" width="4.02"/>
    <col collapsed="false" customWidth="true" hidden="false" outlineLevel="0" max="19" min="19" style="0" width="12.56"/>
  </cols>
  <sheetData>
    <row r="5" customFormat="false" ht="12.8" hidden="false" customHeight="false" outlineLevel="0" collapsed="false">
      <c r="O5" s="2" t="s">
        <v>0</v>
      </c>
      <c r="P5" s="2"/>
      <c r="Q5" s="2"/>
      <c r="R5" s="2"/>
      <c r="S5" s="2"/>
      <c r="T5" s="3"/>
    </row>
    <row r="6" s="4" customFormat="true" ht="12.8" hidden="false" customHeight="false" outlineLevel="0" collapsed="false"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6"/>
      <c r="H6" s="6" t="s">
        <v>6</v>
      </c>
      <c r="I6" s="6" t="s">
        <v>7</v>
      </c>
      <c r="J6" s="6" t="s">
        <v>8</v>
      </c>
      <c r="K6" s="6" t="s">
        <v>9</v>
      </c>
      <c r="L6" s="7"/>
      <c r="M6" s="5" t="s">
        <v>10</v>
      </c>
      <c r="O6" s="8"/>
      <c r="P6" s="8"/>
      <c r="Q6" s="8"/>
      <c r="R6" s="8"/>
      <c r="S6" s="8"/>
      <c r="T6" s="9"/>
      <c r="AMJ6" s="0"/>
    </row>
    <row r="7" s="4" customFormat="true" ht="12.8" hidden="false" customHeight="false" outlineLevel="0" collapsed="false">
      <c r="B7" s="5" t="s">
        <v>11</v>
      </c>
      <c r="C7" s="5"/>
      <c r="D7" s="5"/>
      <c r="E7" s="5" t="s">
        <v>12</v>
      </c>
      <c r="F7" s="5" t="s">
        <v>13</v>
      </c>
      <c r="G7" s="6" t="s">
        <v>14</v>
      </c>
      <c r="H7" s="6" t="s">
        <v>15</v>
      </c>
      <c r="I7" s="6" t="s">
        <v>16</v>
      </c>
      <c r="J7" s="6" t="s">
        <v>17</v>
      </c>
      <c r="K7" s="6" t="s">
        <v>18</v>
      </c>
      <c r="L7" s="7"/>
      <c r="M7" s="5" t="s">
        <v>18</v>
      </c>
      <c r="O7" s="10" t="s">
        <v>19</v>
      </c>
      <c r="P7" s="10"/>
      <c r="Q7" s="10"/>
      <c r="R7" s="10"/>
      <c r="S7" s="10"/>
      <c r="T7" s="9"/>
      <c r="AMJ7" s="0"/>
    </row>
    <row r="8" customFormat="false" ht="12.8" hidden="false" customHeight="false" outlineLevel="0" collapsed="false">
      <c r="B8" s="5" t="s">
        <v>20</v>
      </c>
      <c r="G8" s="11"/>
      <c r="H8" s="11"/>
      <c r="I8" s="11"/>
      <c r="J8" s="11"/>
      <c r="K8" s="11"/>
      <c r="L8" s="12"/>
      <c r="O8" s="2" t="s">
        <v>21</v>
      </c>
      <c r="P8" s="2"/>
      <c r="Q8" s="2"/>
      <c r="R8" s="2"/>
      <c r="S8" s="2"/>
      <c r="T8" s="3"/>
    </row>
    <row r="9" customFormat="false" ht="12.8" hidden="false" customHeight="false" outlineLevel="0" collapsed="false">
      <c r="B9" s="13" t="n">
        <v>48</v>
      </c>
      <c r="C9" s="14" t="s">
        <v>22</v>
      </c>
      <c r="D9" s="14" t="s">
        <v>23</v>
      </c>
      <c r="E9" s="13" t="n">
        <v>60.07</v>
      </c>
      <c r="F9" s="15" t="n">
        <v>2.15</v>
      </c>
      <c r="G9" s="16" t="n">
        <f aca="false">100-E9</f>
        <v>39.93</v>
      </c>
      <c r="H9" s="16" t="n">
        <f aca="false">G9*F9/100</f>
        <v>0.858495</v>
      </c>
      <c r="I9" s="16" t="n">
        <f aca="false">F9+H9</f>
        <v>3.008495</v>
      </c>
      <c r="J9" s="16" t="n">
        <f aca="false">G9/B9</f>
        <v>0.831875</v>
      </c>
      <c r="K9" s="16" t="n">
        <f aca="false">I9+J9</f>
        <v>3.84037</v>
      </c>
      <c r="L9" s="17"/>
      <c r="M9" s="18" t="n">
        <f aca="false">K9-(K9/100*12.5)</f>
        <v>3.36032375</v>
      </c>
      <c r="O9" s="19"/>
      <c r="P9" s="19"/>
      <c r="Q9" s="19"/>
      <c r="R9" s="19"/>
      <c r="S9" s="19"/>
      <c r="T9" s="19"/>
    </row>
    <row r="10" customFormat="false" ht="12.8" hidden="false" customHeight="false" outlineLevel="0" collapsed="false">
      <c r="B10" s="13" t="n">
        <v>13</v>
      </c>
      <c r="C10" s="14" t="s">
        <v>24</v>
      </c>
      <c r="D10" s="14" t="s">
        <v>25</v>
      </c>
      <c r="E10" s="13" t="n">
        <v>100.02</v>
      </c>
      <c r="F10" s="15" t="n">
        <v>4</v>
      </c>
      <c r="G10" s="16" t="n">
        <f aca="false">100-E10</f>
        <v>-0.019999999999996</v>
      </c>
      <c r="H10" s="16" t="n">
        <f aca="false">G10*F10/100</f>
        <v>-0.000799999999999841</v>
      </c>
      <c r="I10" s="16" t="n">
        <f aca="false">F10+H10</f>
        <v>3.9992</v>
      </c>
      <c r="J10" s="16" t="n">
        <f aca="false">G10/B10</f>
        <v>-0.00153846153846123</v>
      </c>
      <c r="K10" s="16" t="n">
        <f aca="false">I10+J10</f>
        <v>3.99766153846154</v>
      </c>
      <c r="L10" s="17"/>
      <c r="M10" s="18" t="n">
        <f aca="false">K10-(K10/100*12.5)</f>
        <v>3.49795384615385</v>
      </c>
      <c r="O10" s="20" t="s">
        <v>26</v>
      </c>
      <c r="P10" s="20"/>
      <c r="Q10" s="20"/>
      <c r="R10" s="20"/>
      <c r="S10" s="20"/>
      <c r="T10" s="20"/>
    </row>
    <row r="11" customFormat="false" ht="12.8" hidden="false" customHeight="false" outlineLevel="0" collapsed="false">
      <c r="B11" s="13" t="n">
        <v>7</v>
      </c>
      <c r="C11" s="14" t="s">
        <v>27</v>
      </c>
      <c r="D11" s="14" t="s">
        <v>28</v>
      </c>
      <c r="E11" s="13" t="n">
        <v>115.58</v>
      </c>
      <c r="F11" s="15" t="n">
        <v>6</v>
      </c>
      <c r="G11" s="16" t="n">
        <f aca="false">100-E11</f>
        <v>-15.58</v>
      </c>
      <c r="H11" s="16" t="n">
        <f aca="false">G11*F11/100</f>
        <v>-0.9348</v>
      </c>
      <c r="I11" s="16" t="n">
        <f aca="false">F11+H11</f>
        <v>5.0652</v>
      </c>
      <c r="J11" s="16" t="n">
        <f aca="false">G11/B11</f>
        <v>-2.22571428571429</v>
      </c>
      <c r="K11" s="16" t="n">
        <f aca="false">I11+J11</f>
        <v>2.83948571428571</v>
      </c>
      <c r="L11" s="17"/>
      <c r="M11" s="18" t="n">
        <f aca="false">K11-(K11/100*12.5)</f>
        <v>2.48455</v>
      </c>
      <c r="O11" s="21" t="s">
        <v>29</v>
      </c>
      <c r="P11" s="21"/>
      <c r="Q11" s="21"/>
      <c r="R11" s="21"/>
      <c r="S11" s="21"/>
      <c r="T11" s="22"/>
    </row>
    <row r="12" customFormat="false" ht="12.8" hidden="false" customHeight="false" outlineLevel="0" collapsed="false">
      <c r="B12" s="13" t="n">
        <v>29</v>
      </c>
      <c r="C12" s="14" t="s">
        <v>30</v>
      </c>
      <c r="D12" s="14" t="s">
        <v>31</v>
      </c>
      <c r="E12" s="13" t="n">
        <v>102.16</v>
      </c>
      <c r="F12" s="15" t="n">
        <v>4.5</v>
      </c>
      <c r="G12" s="16" t="n">
        <f aca="false">100-E12</f>
        <v>-2.16</v>
      </c>
      <c r="H12" s="16" t="n">
        <f aca="false">G12*F12/100</f>
        <v>-0.0971999999999998</v>
      </c>
      <c r="I12" s="16" t="n">
        <f aca="false">F12+H12</f>
        <v>4.4028</v>
      </c>
      <c r="J12" s="16" t="n">
        <f aca="false">G12/B12</f>
        <v>-0.0744827586206895</v>
      </c>
      <c r="K12" s="16" t="n">
        <f aca="false">I12+J12</f>
        <v>4.32831724137931</v>
      </c>
      <c r="L12" s="17"/>
      <c r="M12" s="18" t="n">
        <f aca="false">K12-(K12/100*12.5)</f>
        <v>3.7872775862069</v>
      </c>
      <c r="O12" s="21" t="s">
        <v>32</v>
      </c>
      <c r="P12" s="21"/>
      <c r="Q12" s="21"/>
      <c r="R12" s="21"/>
      <c r="S12" s="21"/>
      <c r="T12" s="22"/>
    </row>
    <row r="13" customFormat="false" ht="12.8" hidden="false" customHeight="false" outlineLevel="0" collapsed="false">
      <c r="B13" s="13" t="n">
        <v>19</v>
      </c>
      <c r="C13" s="14" t="s">
        <v>33</v>
      </c>
      <c r="D13" s="14" t="s">
        <v>34</v>
      </c>
      <c r="E13" s="13" t="n">
        <v>81.62</v>
      </c>
      <c r="F13" s="15" t="n">
        <v>3.125</v>
      </c>
      <c r="G13" s="16" t="n">
        <f aca="false">100-E13</f>
        <v>18.38</v>
      </c>
      <c r="H13" s="16" t="n">
        <f aca="false">G13*F13/100</f>
        <v>0.574375</v>
      </c>
      <c r="I13" s="16" t="n">
        <f aca="false">F13+H13</f>
        <v>3.699375</v>
      </c>
      <c r="J13" s="16" t="n">
        <f aca="false">G13/B13</f>
        <v>0.967368421052631</v>
      </c>
      <c r="K13" s="16" t="n">
        <f aca="false">I13+J13</f>
        <v>4.66674342105263</v>
      </c>
      <c r="L13" s="17"/>
      <c r="M13" s="18" t="n">
        <f aca="false">K13-(K13/100*12.5)</f>
        <v>4.08340049342105</v>
      </c>
      <c r="O13" s="21" t="s">
        <v>35</v>
      </c>
      <c r="P13" s="21"/>
      <c r="Q13" s="21"/>
      <c r="R13" s="21"/>
      <c r="S13" s="21"/>
      <c r="T13" s="22"/>
    </row>
    <row r="14" customFormat="false" ht="12.8" hidden="false" customHeight="false" outlineLevel="0" collapsed="false">
      <c r="B14" s="13" t="n">
        <v>11</v>
      </c>
      <c r="C14" s="14" t="s">
        <v>36</v>
      </c>
      <c r="D14" s="14" t="s">
        <v>37</v>
      </c>
      <c r="E14" s="13" t="n">
        <v>74.45</v>
      </c>
      <c r="F14" s="15" t="n">
        <v>1.75</v>
      </c>
      <c r="G14" s="16" t="n">
        <f aca="false">100-E14</f>
        <v>25.55</v>
      </c>
      <c r="H14" s="16" t="n">
        <f aca="false">G14*F14/100</f>
        <v>0.447125</v>
      </c>
      <c r="I14" s="16" t="n">
        <f aca="false">F14+H14</f>
        <v>2.197125</v>
      </c>
      <c r="J14" s="16" t="n">
        <f aca="false">G14/B14</f>
        <v>2.32272727272727</v>
      </c>
      <c r="K14" s="16" t="n">
        <f aca="false">I14+J14</f>
        <v>4.51985227272727</v>
      </c>
      <c r="L14" s="17"/>
      <c r="M14" s="18" t="n">
        <f aca="false">K14-(K14/100*12.5)</f>
        <v>3.95487073863636</v>
      </c>
      <c r="O14" s="23" t="s">
        <v>38</v>
      </c>
      <c r="P14" s="23"/>
      <c r="Q14" s="23"/>
      <c r="R14" s="23"/>
      <c r="S14" s="23"/>
      <c r="T14" s="24"/>
    </row>
    <row r="15" customFormat="false" ht="12.8" hidden="false" customHeight="false" outlineLevel="0" collapsed="false">
      <c r="B15" s="13" t="n">
        <v>6</v>
      </c>
      <c r="C15" s="14" t="s">
        <v>39</v>
      </c>
      <c r="D15" s="14" t="s">
        <v>40</v>
      </c>
      <c r="E15" s="13" t="n">
        <v>81.8</v>
      </c>
      <c r="F15" s="15" t="n">
        <v>0.375</v>
      </c>
      <c r="G15" s="16" t="n">
        <f aca="false">100-E15</f>
        <v>18.2</v>
      </c>
      <c r="H15" s="16" t="n">
        <f aca="false">G15*F15/100</f>
        <v>0.06825</v>
      </c>
      <c r="I15" s="16" t="n">
        <f aca="false">F15+H15</f>
        <v>0.44325</v>
      </c>
      <c r="J15" s="16" t="n">
        <f aca="false">G15/B15</f>
        <v>3.03333333333333</v>
      </c>
      <c r="K15" s="16" t="n">
        <f aca="false">I15+J15</f>
        <v>3.47658333333333</v>
      </c>
      <c r="L15" s="17"/>
      <c r="M15" s="18" t="n">
        <f aca="false">K15-(K15/100*12.5)</f>
        <v>3.04201041666667</v>
      </c>
      <c r="O15" s="23" t="s">
        <v>41</v>
      </c>
      <c r="P15" s="23"/>
      <c r="Q15" s="23"/>
      <c r="R15" s="23"/>
      <c r="S15" s="23"/>
      <c r="T15" s="24"/>
    </row>
    <row r="16" customFormat="false" ht="12.8" hidden="false" customHeight="false" outlineLevel="0" collapsed="false">
      <c r="B16" s="13" t="n">
        <v>15</v>
      </c>
      <c r="C16" s="14" t="s">
        <v>42</v>
      </c>
      <c r="D16" s="14" t="s">
        <v>43</v>
      </c>
      <c r="E16" s="13" t="n">
        <v>98</v>
      </c>
      <c r="F16" s="15" t="n">
        <v>4.3</v>
      </c>
      <c r="G16" s="16" t="n">
        <f aca="false">100-E16</f>
        <v>2</v>
      </c>
      <c r="H16" s="16" t="n">
        <f aca="false">G16*F16/100</f>
        <v>0.086</v>
      </c>
      <c r="I16" s="16" t="n">
        <f aca="false">F16+H16</f>
        <v>4.386</v>
      </c>
      <c r="J16" s="16" t="n">
        <f aca="false">G16/B16</f>
        <v>0.133333333333333</v>
      </c>
      <c r="K16" s="16" t="n">
        <f aca="false">I16+J16</f>
        <v>4.51933333333333</v>
      </c>
      <c r="L16" s="17"/>
      <c r="M16" s="18" t="n">
        <f aca="false">K16-(K16/100*12.5)</f>
        <v>3.95441666666667</v>
      </c>
      <c r="O16" s="24"/>
      <c r="P16" s="24"/>
      <c r="Q16" s="24"/>
      <c r="R16" s="24"/>
      <c r="S16" s="24"/>
      <c r="T16" s="24"/>
    </row>
    <row r="17" customFormat="false" ht="12.8" hidden="false" customHeight="false" outlineLevel="0" collapsed="false">
      <c r="B17" s="13" t="n">
        <v>10</v>
      </c>
      <c r="C17" s="14" t="s">
        <v>44</v>
      </c>
      <c r="D17" s="14" t="s">
        <v>45</v>
      </c>
      <c r="E17" s="13" t="n">
        <v>103.87</v>
      </c>
      <c r="F17" s="15" t="n">
        <v>8</v>
      </c>
      <c r="G17" s="16" t="n">
        <f aca="false">100-E17</f>
        <v>-3.87</v>
      </c>
      <c r="H17" s="16" t="n">
        <f aca="false">G17*F17/100</f>
        <v>-0.3096</v>
      </c>
      <c r="I17" s="16" t="n">
        <f aca="false">F17+H17</f>
        <v>7.6904</v>
      </c>
      <c r="J17" s="16" t="n">
        <f aca="false">G17/B17</f>
        <v>-0.387</v>
      </c>
      <c r="K17" s="16" t="n">
        <f aca="false">I17+J17</f>
        <v>7.3034</v>
      </c>
      <c r="L17" s="17"/>
      <c r="M17" s="18" t="n">
        <f aca="false">K17-(K17/100*12.5)</f>
        <v>6.390475</v>
      </c>
      <c r="O17" s="23" t="s">
        <v>46</v>
      </c>
      <c r="P17" s="23"/>
      <c r="Q17" s="23"/>
      <c r="R17" s="23"/>
      <c r="S17" s="23"/>
      <c r="T17" s="24"/>
    </row>
    <row r="18" customFormat="false" ht="12.8" hidden="false" customHeight="false" outlineLevel="0" collapsed="false">
      <c r="B18" s="13" t="n">
        <v>17</v>
      </c>
      <c r="C18" s="14" t="s">
        <v>47</v>
      </c>
      <c r="D18" s="14" t="s">
        <v>48</v>
      </c>
      <c r="E18" s="13" t="n">
        <v>66.37</v>
      </c>
      <c r="F18" s="15" t="n">
        <v>2.75</v>
      </c>
      <c r="G18" s="16" t="n">
        <f aca="false">100-E18</f>
        <v>33.63</v>
      </c>
      <c r="H18" s="16" t="n">
        <f aca="false">G18*F18/100</f>
        <v>0.924825</v>
      </c>
      <c r="I18" s="16" t="n">
        <f aca="false">F18+H18</f>
        <v>3.674825</v>
      </c>
      <c r="J18" s="16" t="n">
        <f aca="false">G18/B18</f>
        <v>1.97823529411765</v>
      </c>
      <c r="K18" s="16" t="n">
        <f aca="false">I18+J18</f>
        <v>5.65306029411765</v>
      </c>
      <c r="L18" s="17"/>
      <c r="M18" s="18" t="n">
        <f aca="false">K18-(K18/100*12.5)</f>
        <v>4.94642775735294</v>
      </c>
      <c r="O18" s="23" t="s">
        <v>49</v>
      </c>
      <c r="P18" s="23"/>
      <c r="Q18" s="23"/>
      <c r="R18" s="23"/>
      <c r="S18" s="23"/>
      <c r="T18" s="24"/>
    </row>
    <row r="19" customFormat="false" ht="12.8" hidden="false" customHeight="false" outlineLevel="0" collapsed="false">
      <c r="B19" s="13" t="n">
        <v>26</v>
      </c>
      <c r="C19" s="14" t="s">
        <v>50</v>
      </c>
      <c r="D19" s="14" t="s">
        <v>51</v>
      </c>
      <c r="E19" s="13" t="n">
        <v>99.05</v>
      </c>
      <c r="F19" s="15" t="n">
        <v>5.625</v>
      </c>
      <c r="G19" s="16" t="n">
        <f aca="false">100-E19</f>
        <v>0.950000000000003</v>
      </c>
      <c r="H19" s="16" t="n">
        <f aca="false">G19*F19/100</f>
        <v>0.0534375000000002</v>
      </c>
      <c r="I19" s="16" t="n">
        <f aca="false">F19+H19</f>
        <v>5.6784375</v>
      </c>
      <c r="J19" s="16" t="n">
        <f aca="false">G19/B19</f>
        <v>0.0365384615384616</v>
      </c>
      <c r="K19" s="16" t="n">
        <f aca="false">I19+J19</f>
        <v>5.71497596153846</v>
      </c>
      <c r="L19" s="17"/>
      <c r="M19" s="18" t="n">
        <f aca="false">K19-(K19/100*12.5)</f>
        <v>5.00060396634615</v>
      </c>
      <c r="O19" s="24"/>
      <c r="P19" s="24"/>
      <c r="Q19" s="24"/>
      <c r="R19" s="24"/>
      <c r="S19" s="24"/>
      <c r="T19" s="24"/>
    </row>
    <row r="20" customFormat="false" ht="12.8" hidden="false" customHeight="false" outlineLevel="0" collapsed="false">
      <c r="B20" s="13" t="n">
        <v>13</v>
      </c>
      <c r="C20" s="14" t="s">
        <v>52</v>
      </c>
      <c r="D20" s="14" t="s">
        <v>53</v>
      </c>
      <c r="E20" s="13" t="n">
        <v>76.41</v>
      </c>
      <c r="F20" s="15" t="n">
        <v>8.5</v>
      </c>
      <c r="G20" s="16" t="n">
        <f aca="false">100-E20</f>
        <v>23.59</v>
      </c>
      <c r="H20" s="16" t="n">
        <f aca="false">G20*F20/100</f>
        <v>2.00515</v>
      </c>
      <c r="I20" s="16" t="n">
        <f aca="false">F20+H20</f>
        <v>10.50515</v>
      </c>
      <c r="J20" s="16" t="n">
        <f aca="false">G20/B20</f>
        <v>1.81461538461539</v>
      </c>
      <c r="K20" s="16" t="n">
        <f aca="false">I20+J20</f>
        <v>12.3197653846154</v>
      </c>
      <c r="L20" s="17"/>
      <c r="M20" s="18" t="n">
        <f aca="false">K20-(K20/100*12.5)</f>
        <v>10.7797947115385</v>
      </c>
      <c r="O20" s="23" t="s">
        <v>54</v>
      </c>
      <c r="P20" s="23"/>
      <c r="Q20" s="23"/>
      <c r="R20" s="23"/>
      <c r="S20" s="23"/>
      <c r="T20" s="24"/>
    </row>
    <row r="21" customFormat="false" ht="12.8" hidden="false" customHeight="false" outlineLevel="0" collapsed="false">
      <c r="B21" s="13"/>
      <c r="C21" s="14"/>
      <c r="D21" s="14"/>
      <c r="E21" s="13"/>
      <c r="F21" s="15"/>
      <c r="G21" s="16" t="n">
        <f aca="false">100-E21</f>
        <v>100</v>
      </c>
      <c r="H21" s="16" t="n">
        <f aca="false">G21*F21/100</f>
        <v>0</v>
      </c>
      <c r="I21" s="16" t="n">
        <f aca="false">F21+H21</f>
        <v>0</v>
      </c>
      <c r="J21" s="16" t="e">
        <f aca="false">G21/B21</f>
        <v>#DIV/0!</v>
      </c>
      <c r="K21" s="16" t="e">
        <f aca="false">I21+J21</f>
        <v>#DIV/0!</v>
      </c>
      <c r="L21" s="17"/>
      <c r="M21" s="18" t="e">
        <f aca="false">K21-(K21/100*12.5)</f>
        <v>#DIV/0!</v>
      </c>
      <c r="O21" s="23" t="s">
        <v>55</v>
      </c>
      <c r="P21" s="23"/>
      <c r="Q21" s="23"/>
      <c r="R21" s="23"/>
      <c r="S21" s="23"/>
      <c r="T21" s="24"/>
    </row>
    <row r="22" customFormat="false" ht="12.8" hidden="false" customHeight="false" outlineLevel="0" collapsed="false">
      <c r="B22" s="13"/>
      <c r="C22" s="14"/>
      <c r="D22" s="14"/>
      <c r="E22" s="13"/>
      <c r="F22" s="15"/>
      <c r="G22" s="16" t="n">
        <f aca="false">100-E22</f>
        <v>100</v>
      </c>
      <c r="H22" s="16" t="n">
        <f aca="false">G22*F22/100</f>
        <v>0</v>
      </c>
      <c r="I22" s="16" t="n">
        <f aca="false">F22+H22</f>
        <v>0</v>
      </c>
      <c r="J22" s="16" t="e">
        <f aca="false">G22/B22</f>
        <v>#DIV/0!</v>
      </c>
      <c r="K22" s="16" t="e">
        <f aca="false">I22+J22</f>
        <v>#DIV/0!</v>
      </c>
      <c r="L22" s="17"/>
      <c r="M22" s="18" t="e">
        <f aca="false">K22-(K22/100*12.5)</f>
        <v>#DIV/0!</v>
      </c>
      <c r="O22" s="24"/>
      <c r="P22" s="24"/>
      <c r="Q22" s="24"/>
      <c r="R22" s="24"/>
      <c r="S22" s="24"/>
      <c r="T22" s="24"/>
    </row>
    <row r="23" customFormat="false" ht="12.8" hidden="false" customHeight="false" outlineLevel="0" collapsed="false">
      <c r="B23" s="13"/>
      <c r="C23" s="14"/>
      <c r="D23" s="14"/>
      <c r="E23" s="13"/>
      <c r="F23" s="15"/>
      <c r="G23" s="16" t="n">
        <f aca="false">100-E23</f>
        <v>100</v>
      </c>
      <c r="H23" s="16" t="n">
        <f aca="false">G23*F23/100</f>
        <v>0</v>
      </c>
      <c r="I23" s="16" t="n">
        <f aca="false">F23+H23</f>
        <v>0</v>
      </c>
      <c r="J23" s="16" t="e">
        <f aca="false">G23/B23</f>
        <v>#DIV/0!</v>
      </c>
      <c r="K23" s="16" t="e">
        <f aca="false">I23+J23</f>
        <v>#DIV/0!</v>
      </c>
      <c r="L23" s="17"/>
      <c r="M23" s="18" t="e">
        <f aca="false">K23-(K23/100*12.5)</f>
        <v>#DIV/0!</v>
      </c>
      <c r="O23" s="23" t="s">
        <v>56</v>
      </c>
      <c r="P23" s="23"/>
      <c r="Q23" s="23"/>
      <c r="R23" s="23"/>
      <c r="S23" s="23"/>
      <c r="T23" s="24"/>
    </row>
    <row r="24" customFormat="false" ht="12.8" hidden="false" customHeight="false" outlineLevel="0" collapsed="false">
      <c r="B24" s="13"/>
      <c r="C24" s="14"/>
      <c r="D24" s="14"/>
      <c r="E24" s="13"/>
      <c r="F24" s="15"/>
      <c r="G24" s="16" t="n">
        <f aca="false">100-E24</f>
        <v>100</v>
      </c>
      <c r="H24" s="16" t="n">
        <f aca="false">G24*F24/100</f>
        <v>0</v>
      </c>
      <c r="I24" s="16" t="n">
        <f aca="false">F24+H24</f>
        <v>0</v>
      </c>
      <c r="J24" s="16" t="e">
        <f aca="false">G24/B24</f>
        <v>#DIV/0!</v>
      </c>
      <c r="K24" s="16" t="e">
        <f aca="false">I24+J24</f>
        <v>#DIV/0!</v>
      </c>
      <c r="L24" s="17"/>
      <c r="M24" s="18" t="e">
        <f aca="false">K24-(K24/100*12.5)</f>
        <v>#DIV/0!</v>
      </c>
      <c r="O24" s="23" t="s">
        <v>57</v>
      </c>
      <c r="P24" s="23"/>
      <c r="Q24" s="23"/>
      <c r="R24" s="23"/>
      <c r="S24" s="23"/>
      <c r="T24" s="24"/>
    </row>
    <row r="25" customFormat="false" ht="12.8" hidden="false" customHeight="false" outlineLevel="0" collapsed="false">
      <c r="B25" s="13"/>
      <c r="C25" s="14"/>
      <c r="D25" s="14"/>
      <c r="E25" s="13"/>
      <c r="F25" s="15"/>
      <c r="G25" s="16" t="n">
        <f aca="false">100-E25</f>
        <v>100</v>
      </c>
      <c r="H25" s="16" t="n">
        <f aca="false">G25*F25/100</f>
        <v>0</v>
      </c>
      <c r="I25" s="16" t="n">
        <f aca="false">F25+H25</f>
        <v>0</v>
      </c>
      <c r="J25" s="16" t="e">
        <f aca="false">G25/B25</f>
        <v>#DIV/0!</v>
      </c>
      <c r="K25" s="16" t="e">
        <f aca="false">I25+J25</f>
        <v>#DIV/0!</v>
      </c>
      <c r="L25" s="17"/>
      <c r="M25" s="18" t="e">
        <f aca="false">K25-(K25/100*12.5)</f>
        <v>#DIV/0!</v>
      </c>
      <c r="O25" s="24"/>
      <c r="P25" s="24"/>
      <c r="Q25" s="24"/>
      <c r="R25" s="24"/>
      <c r="S25" s="24"/>
      <c r="T25" s="24"/>
    </row>
    <row r="26" customFormat="false" ht="12.8" hidden="false" customHeight="false" outlineLevel="0" collapsed="false">
      <c r="B26" s="13"/>
      <c r="C26" s="14"/>
      <c r="D26" s="14"/>
      <c r="E26" s="13"/>
      <c r="F26" s="15"/>
      <c r="G26" s="16" t="n">
        <f aca="false">100-E26</f>
        <v>100</v>
      </c>
      <c r="H26" s="16" t="n">
        <f aca="false">G26*F26/100</f>
        <v>0</v>
      </c>
      <c r="I26" s="16" t="n">
        <f aca="false">F26+H26</f>
        <v>0</v>
      </c>
      <c r="J26" s="16" t="e">
        <f aca="false">G26/B26</f>
        <v>#DIV/0!</v>
      </c>
      <c r="K26" s="16" t="e">
        <f aca="false">I26+J26</f>
        <v>#DIV/0!</v>
      </c>
      <c r="L26" s="17"/>
      <c r="M26" s="18" t="e">
        <f aca="false">K26-(K26/100*12.5)</f>
        <v>#DIV/0!</v>
      </c>
      <c r="O26" s="23" t="s">
        <v>58</v>
      </c>
      <c r="P26" s="23"/>
      <c r="Q26" s="23"/>
      <c r="R26" s="23"/>
      <c r="S26" s="23"/>
      <c r="T26" s="24"/>
    </row>
    <row r="27" customFormat="false" ht="12.8" hidden="false" customHeight="false" outlineLevel="0" collapsed="false">
      <c r="B27" s="13"/>
      <c r="C27" s="14"/>
      <c r="D27" s="14"/>
      <c r="E27" s="13"/>
      <c r="F27" s="15"/>
      <c r="G27" s="16" t="n">
        <f aca="false">100-E27</f>
        <v>100</v>
      </c>
      <c r="H27" s="16" t="n">
        <f aca="false">G27*F27/100</f>
        <v>0</v>
      </c>
      <c r="I27" s="16" t="n">
        <f aca="false">F27+H27</f>
        <v>0</v>
      </c>
      <c r="J27" s="16" t="e">
        <f aca="false">G27/B27</f>
        <v>#DIV/0!</v>
      </c>
      <c r="K27" s="16" t="e">
        <f aca="false">I27+J27</f>
        <v>#DIV/0!</v>
      </c>
      <c r="L27" s="17"/>
      <c r="M27" s="18" t="e">
        <f aca="false">K27-(K27/100*12.5)</f>
        <v>#DIV/0!</v>
      </c>
      <c r="O27" s="23" t="s">
        <v>59</v>
      </c>
      <c r="P27" s="23"/>
      <c r="Q27" s="23"/>
      <c r="R27" s="23"/>
      <c r="S27" s="23"/>
      <c r="T27" s="24"/>
    </row>
    <row r="28" customFormat="false" ht="12.8" hidden="false" customHeight="false" outlineLevel="0" collapsed="false">
      <c r="B28" s="13"/>
      <c r="C28" s="14"/>
      <c r="D28" s="14"/>
      <c r="E28" s="13"/>
      <c r="F28" s="15"/>
      <c r="G28" s="16" t="n">
        <f aca="false">100-E28</f>
        <v>100</v>
      </c>
      <c r="H28" s="16" t="n">
        <f aca="false">G28*F28/100</f>
        <v>0</v>
      </c>
      <c r="I28" s="16" t="n">
        <f aca="false">F28+H28</f>
        <v>0</v>
      </c>
      <c r="J28" s="16" t="e">
        <f aca="false">G28/B28</f>
        <v>#DIV/0!</v>
      </c>
      <c r="K28" s="16" t="e">
        <f aca="false">I28+J28</f>
        <v>#DIV/0!</v>
      </c>
      <c r="L28" s="17"/>
      <c r="M28" s="18" t="e">
        <f aca="false">K28-(K28/100*12.5)</f>
        <v>#DIV/0!</v>
      </c>
      <c r="O28" s="23" t="s">
        <v>60</v>
      </c>
      <c r="P28" s="23"/>
      <c r="Q28" s="23"/>
      <c r="R28" s="23"/>
      <c r="S28" s="23"/>
      <c r="T28" s="24"/>
    </row>
    <row r="29" customFormat="false" ht="12.8" hidden="false" customHeight="false" outlineLevel="0" collapsed="false">
      <c r="B29" s="13"/>
      <c r="C29" s="14"/>
      <c r="D29" s="14"/>
      <c r="E29" s="13"/>
      <c r="F29" s="15"/>
      <c r="G29" s="16" t="n">
        <f aca="false">100-E29</f>
        <v>100</v>
      </c>
      <c r="H29" s="16" t="n">
        <f aca="false">G29*F29/100</f>
        <v>0</v>
      </c>
      <c r="I29" s="16" t="n">
        <f aca="false">F29+H29</f>
        <v>0</v>
      </c>
      <c r="J29" s="16" t="e">
        <f aca="false">G29/B29</f>
        <v>#DIV/0!</v>
      </c>
      <c r="K29" s="16" t="e">
        <f aca="false">I29+J29</f>
        <v>#DIV/0!</v>
      </c>
      <c r="L29" s="17"/>
      <c r="M29" s="18" t="e">
        <f aca="false">K29-(K29/100*12.5)</f>
        <v>#DIV/0!</v>
      </c>
      <c r="O29" s="24"/>
      <c r="P29" s="24"/>
      <c r="Q29" s="24"/>
      <c r="R29" s="24"/>
      <c r="S29" s="24"/>
      <c r="T29" s="24"/>
    </row>
    <row r="30" customFormat="false" ht="12.8" hidden="false" customHeight="false" outlineLevel="0" collapsed="false">
      <c r="B30" s="13"/>
      <c r="C30" s="14"/>
      <c r="D30" s="14"/>
      <c r="E30" s="13"/>
      <c r="F30" s="15"/>
      <c r="G30" s="16" t="n">
        <f aca="false">100-E30</f>
        <v>100</v>
      </c>
      <c r="H30" s="16" t="n">
        <f aca="false">G30*F30/100</f>
        <v>0</v>
      </c>
      <c r="I30" s="16" t="n">
        <f aca="false">F30+H30</f>
        <v>0</v>
      </c>
      <c r="J30" s="16" t="e">
        <f aca="false">G30/B30</f>
        <v>#DIV/0!</v>
      </c>
      <c r="K30" s="16" t="e">
        <f aca="false">I30+J30</f>
        <v>#DIV/0!</v>
      </c>
      <c r="L30" s="17"/>
      <c r="M30" s="18" t="e">
        <f aca="false">K30-(K30/100*12.5)</f>
        <v>#DIV/0!</v>
      </c>
      <c r="O30" s="23" t="s">
        <v>61</v>
      </c>
      <c r="P30" s="23"/>
      <c r="Q30" s="23"/>
      <c r="R30" s="23"/>
      <c r="S30" s="23"/>
      <c r="T30" s="24"/>
    </row>
    <row r="31" customFormat="false" ht="12.8" hidden="false" customHeight="false" outlineLevel="0" collapsed="false">
      <c r="B31" s="13"/>
      <c r="C31" s="14"/>
      <c r="D31" s="14"/>
      <c r="E31" s="13"/>
      <c r="F31" s="15"/>
      <c r="G31" s="16" t="n">
        <f aca="false">100-E31</f>
        <v>100</v>
      </c>
      <c r="H31" s="16" t="n">
        <f aca="false">G31*F31/100</f>
        <v>0</v>
      </c>
      <c r="I31" s="16" t="n">
        <f aca="false">F31+H31</f>
        <v>0</v>
      </c>
      <c r="J31" s="16" t="e">
        <f aca="false">G31/B31</f>
        <v>#DIV/0!</v>
      </c>
      <c r="K31" s="16" t="e">
        <f aca="false">I31+J31</f>
        <v>#DIV/0!</v>
      </c>
      <c r="L31" s="17"/>
      <c r="M31" s="18" t="e">
        <f aca="false">K31-(K31/100*12.5)</f>
        <v>#DIV/0!</v>
      </c>
      <c r="O31" s="23" t="s">
        <v>62</v>
      </c>
      <c r="P31" s="23"/>
      <c r="Q31" s="23"/>
      <c r="R31" s="23"/>
      <c r="S31" s="23"/>
      <c r="T31" s="24"/>
    </row>
    <row r="32" customFormat="false" ht="12.8" hidden="false" customHeight="false" outlineLevel="0" collapsed="false">
      <c r="B32" s="13"/>
      <c r="C32" s="14"/>
      <c r="D32" s="14"/>
      <c r="E32" s="13"/>
      <c r="F32" s="15"/>
      <c r="G32" s="16" t="n">
        <f aca="false">100-E32</f>
        <v>100</v>
      </c>
      <c r="H32" s="16" t="n">
        <f aca="false">G32*F32/100</f>
        <v>0</v>
      </c>
      <c r="I32" s="16" t="n">
        <f aca="false">F32+H32</f>
        <v>0</v>
      </c>
      <c r="J32" s="16" t="e">
        <f aca="false">G32/B32</f>
        <v>#DIV/0!</v>
      </c>
      <c r="K32" s="16" t="e">
        <f aca="false">I32+J32</f>
        <v>#DIV/0!</v>
      </c>
      <c r="L32" s="17"/>
      <c r="M32" s="18" t="e">
        <f aca="false">K32-(K32/100*12.5)</f>
        <v>#DIV/0!</v>
      </c>
      <c r="O32" s="24"/>
      <c r="P32" s="24"/>
      <c r="Q32" s="24"/>
      <c r="R32" s="24"/>
      <c r="S32" s="24"/>
      <c r="T32" s="24"/>
    </row>
    <row r="33" customFormat="false" ht="12.8" hidden="false" customHeight="false" outlineLevel="0" collapsed="false">
      <c r="O33" s="25" t="s">
        <v>63</v>
      </c>
      <c r="P33" s="25"/>
      <c r="Q33" s="25"/>
      <c r="R33" s="25"/>
      <c r="S33" s="25"/>
      <c r="T33" s="25"/>
    </row>
  </sheetData>
  <sheetProtection sheet="true" password="d846" objects="true" scenarios="true" selectLockedCells="true"/>
  <mergeCells count="22">
    <mergeCell ref="O5:S5"/>
    <mergeCell ref="O7:S7"/>
    <mergeCell ref="O8:S8"/>
    <mergeCell ref="O9:T9"/>
    <mergeCell ref="O10:T10"/>
    <mergeCell ref="O11:S11"/>
    <mergeCell ref="O12:S12"/>
    <mergeCell ref="O13:S13"/>
    <mergeCell ref="O14:S14"/>
    <mergeCell ref="O15:S15"/>
    <mergeCell ref="O17:S17"/>
    <mergeCell ref="O18:S18"/>
    <mergeCell ref="O20:S20"/>
    <mergeCell ref="O21:S21"/>
    <mergeCell ref="O23:S23"/>
    <mergeCell ref="O24:S24"/>
    <mergeCell ref="O26:S26"/>
    <mergeCell ref="O27:S27"/>
    <mergeCell ref="O28:S28"/>
    <mergeCell ref="O30:S30"/>
    <mergeCell ref="O31:S31"/>
    <mergeCell ref="O33:T3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2024-02-29T12:41:44Z</dcterms:created>
  <dc:creator/>
  <dc:description/>
  <dc:language>it-IT</dc:language>
  <cp:lastModifiedBy/>
  <dcterms:modified xsi:type="dcterms:W3CDTF">2024-03-03T17:34:38Z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